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смета  " sheetId="1" r:id="rId1"/>
  </sheets>
  <definedNames>
    <definedName name="______IRR1">#REF!</definedName>
    <definedName name="______NPV1">#REF!</definedName>
    <definedName name="_____A100000">#REF!</definedName>
    <definedName name="_____IRR1">#REF!</definedName>
    <definedName name="_____NPV1">#REF!</definedName>
    <definedName name="_____sul1">#REF!</definedName>
    <definedName name="____A100000">#REF!</definedName>
    <definedName name="____IRR1">#REF!</definedName>
    <definedName name="____NPV1">#REF!</definedName>
    <definedName name="____sul1">#REF!</definedName>
    <definedName name="___A100000">#REF!</definedName>
    <definedName name="___IRR1">#REF!</definedName>
    <definedName name="___NPV1">#REF!</definedName>
    <definedName name="___sul1">#REF!</definedName>
    <definedName name="__A100000">#REF!</definedName>
    <definedName name="__IRR1">#REF!</definedName>
    <definedName name="__NPV1">#REF!</definedName>
    <definedName name="__sul1">#REF!</definedName>
    <definedName name="_A100000">#REF!</definedName>
    <definedName name="_IRR1">#REF!</definedName>
    <definedName name="_Key1">#REF!</definedName>
    <definedName name="_Key2">#REF!</definedName>
    <definedName name="_NPV1">#REF!</definedName>
    <definedName name="_Sort">#REF!</definedName>
    <definedName name="_sul1">#REF!</definedName>
    <definedName name="a">#REF!</definedName>
    <definedName name="AS2DocOpenMode">"AS2DocumentEdit"</definedName>
    <definedName name="AS2HasNoAutoHeaderFooter">" "</definedName>
    <definedName name="b">#REF!</definedName>
    <definedName name="BILAN">#N/A</definedName>
    <definedName name="CashBalance">#REF!</definedName>
    <definedName name="CHF">91.92</definedName>
    <definedName name="Code">#REF!</definedName>
    <definedName name="COGS_from_related_parties">#REF!</definedName>
    <definedName name="crkf">{#N/A,#N/A,FALSE,"Aging Summary";#N/A,#N/A,FALSE,"Ratio Analysis";#N/A,#N/A,FALSE,"Test 120 Day Accts";#N/A,#N/A,FALSE,"Tickmarks"}</definedName>
    <definedName name="d">#REF!</definedName>
    <definedName name="DATA">#REF!</definedName>
    <definedName name="DEM">68.91</definedName>
    <definedName name="DPAYB">#REF!</definedName>
    <definedName name="Druck1">#REF!</definedName>
    <definedName name="Druck10">#REF!</definedName>
    <definedName name="Druck2">#REF!</definedName>
    <definedName name="Druck3">#REF!</definedName>
    <definedName name="Druck4">#REF!</definedName>
    <definedName name="Druck5">#REF!</definedName>
    <definedName name="Druck7">#REF!</definedName>
    <definedName name="Druck8">#REF!</definedName>
    <definedName name="Due_to_related_parties">#REF!</definedName>
    <definedName name="e">#REF!</definedName>
    <definedName name="EUR">134.77</definedName>
    <definedName name="Expense">#REF!</definedName>
    <definedName name="f">#REF!</definedName>
    <definedName name="Fibor_Rate_12">#REF!</definedName>
    <definedName name="Fibor_Rate_3">#REF!</definedName>
    <definedName name="Fibor_Rate_6">#REF!</definedName>
    <definedName name="FISCAL_YEARS">#REF!</definedName>
    <definedName name="GDBUT">#N/A</definedName>
    <definedName name="GDRAP">#N/A</definedName>
    <definedName name="GEBUT">#N/A</definedName>
    <definedName name="GERAP">#N/A</definedName>
    <definedName name="h">#REF!</definedName>
    <definedName name="HILH">#REF! HILH</definedName>
    <definedName name="i">#REF!</definedName>
    <definedName name="Interest_expenses">#REF!</definedName>
    <definedName name="Interest_Income">#REF!</definedName>
    <definedName name="k">#REF!</definedName>
    <definedName name="kjh">#REF! kjh</definedName>
    <definedName name="koeff4">#REF!</definedName>
    <definedName name="Libor_Rate_12">#REF!</definedName>
    <definedName name="Libor_Rate_3">#REF!</definedName>
    <definedName name="Libor_Rate_6">#REF!</definedName>
    <definedName name="lkj">#REF! lkj</definedName>
    <definedName name="Long_term_debts_to_affiliates">#REF!</definedName>
    <definedName name="Max_DSCR">#REF!</definedName>
    <definedName name="Min_DSCR">#REF!</definedName>
    <definedName name="NBK">89.57</definedName>
    <definedName name="o">#REF!</definedName>
    <definedName name="OTH1O">#REF!</definedName>
    <definedName name="Other_expnese">#REF!</definedName>
    <definedName name="P02U2">#REF!</definedName>
    <definedName name="PER1O">#REF!</definedName>
    <definedName name="PI">#REF!</definedName>
    <definedName name="q">#REF!</definedName>
    <definedName name="Receivables_from_affiliates">#REF!</definedName>
    <definedName name="RUR">4.97</definedName>
    <definedName name="s">#REF!</definedName>
    <definedName name="Sales_to_related_parties">#REF!</definedName>
    <definedName name="SATBLT">#N/A</definedName>
    <definedName name="SATBUS">#N/A</definedName>
    <definedName name="SATRAP">#N/A</definedName>
    <definedName name="shit">{#N/A,#N/A,FALSE,"Aging Summary";#N/A,#N/A,FALSE,"Ratio Analysis";#N/A,#N/A,FALSE,"Test 120 Day Accts";#N/A,#N/A,FALSE,"Tickmarks"}</definedName>
    <definedName name="shit1">{#N/A,#N/A,FALSE,"Aging Summary";#N/A,#N/A,FALSE,"Ratio Analysis";#N/A,#N/A,FALSE,"Test 120 Day Accts";#N/A,#N/A,FALSE,"Tickmarks"}</definedName>
    <definedName name="SPAYB">#REF!</definedName>
    <definedName name="SU01F">#REF!</definedName>
    <definedName name="sul">#REF!</definedName>
    <definedName name="t">#REF!</definedName>
    <definedName name="Tax_Rate">#REF!</definedName>
    <definedName name="test">{#N/A,#N/A,FALSE,"Aging Summary";#N/A,#N/A,FALSE,"Ratio Analysis";#N/A,#N/A,FALSE,"Test 120 Day Accts";#N/A,#N/A,FALSE,"Tickmarks"}</definedName>
    <definedName name="ttt">#REF!</definedName>
    <definedName name="u">#REF!</definedName>
    <definedName name="U01U10">#REF!</definedName>
    <definedName name="U01U2">#REF!</definedName>
    <definedName name="unhide">#REF!</definedName>
    <definedName name="USD">150.2</definedName>
    <definedName name="v">#REF!</definedName>
    <definedName name="V_1полугодия">#REF!</definedName>
    <definedName name="V_план">#REF!</definedName>
    <definedName name="V_план_год">#REF!</definedName>
    <definedName name="V_план_кварт">#REF!</definedName>
    <definedName name="V_план_кврт">#REF!</definedName>
    <definedName name="V_факт">#REF!</definedName>
    <definedName name="V_факт_год">#REF!</definedName>
    <definedName name="V_факт_кварт">#REF!</definedName>
    <definedName name="VAT">16%</definedName>
    <definedName name="w">#REF!</definedName>
    <definedName name="WC">#REF!</definedName>
    <definedName name="wrn.Aging._.and._.Trend._.Analysis.">{#N/A,#N/A,FALSE,"Aging Summary";#N/A,#N/A,FALSE,"Ratio Analysis";#N/A,#N/A,FALSE,"Test 120 Day Accts";#N/A,#N/A,FALSE,"Tickmarks"}</definedName>
    <definedName name="wrn.aging._.and._.Trend._.Analysis1">{#N/A,#N/A,FALSE,"Aging Summary";#N/A,#N/A,FALSE,"Ratio Analysis";#N/A,#N/A,FALSE,"Test 120 Day Accts";#N/A,#N/A,FALSE,"Tickmarks"}</definedName>
    <definedName name="y">#REF!</definedName>
    <definedName name="аро">#REF!</definedName>
    <definedName name="б">#REF!</definedName>
    <definedName name="_xlnm.Database">#REF!</definedName>
    <definedName name="в">#REF!</definedName>
    <definedName name="Всего">#REF!</definedName>
    <definedName name="г">#REF!</definedName>
    <definedName name="д">#REF!</definedName>
    <definedName name="Для_Алексея">#REF!</definedName>
    <definedName name="е">#REF!</definedName>
    <definedName name="Е_авг.">#REF!</definedName>
    <definedName name="Е_декабрь">#REF!</definedName>
    <definedName name="Е_июль">#REF!</definedName>
    <definedName name="Е_июнь">#REF!</definedName>
    <definedName name="Е_май">#REF!</definedName>
    <definedName name="Е_ноябрь">#REF!</definedName>
    <definedName name="Е_октябрь">#REF!</definedName>
    <definedName name="Е_сент.">#REF!</definedName>
    <definedName name="Е_сентябрь">#REF!</definedName>
    <definedName name="Е_февр.">#REF!</definedName>
    <definedName name="Е_январь">#REF!</definedName>
    <definedName name="ЕД._янв">#REF!</definedName>
    <definedName name="ЕД_АВГ">#REF!</definedName>
    <definedName name="ЕД_авг.">#REF!</definedName>
    <definedName name="ЕД_август.">#REF!</definedName>
    <definedName name="ЕД_АПР">#REF!</definedName>
    <definedName name="ЕД_апр.">#REF!</definedName>
    <definedName name="ЕД_ДЕК">#REF!</definedName>
    <definedName name="ЕД_дек.">#REF!</definedName>
    <definedName name="ЕД_декабр">#REF!</definedName>
    <definedName name="ЕД_декабрь">#REF!</definedName>
    <definedName name="ЕД_июль">#REF!</definedName>
    <definedName name="ЕД_ИЮЛЯ">#REF!</definedName>
    <definedName name="ЕД_июля.">#REF!</definedName>
    <definedName name="ЕД_июнь">#REF!</definedName>
    <definedName name="ЕД_ИЮНЯ">#REF!</definedName>
    <definedName name="ЕД_июня.">#REF!</definedName>
    <definedName name="ЕД_май">#REF!</definedName>
    <definedName name="ЕД_март">#REF!</definedName>
    <definedName name="ЕД_март.">#REF!</definedName>
    <definedName name="ЕД_МАРТА">#REF!</definedName>
    <definedName name="ЕД_МАЯ">#REF!</definedName>
    <definedName name="ЕД_мая.">#REF!</definedName>
    <definedName name="ЕД_нояб">#REF!</definedName>
    <definedName name="ЕД_нояб.">#REF!</definedName>
    <definedName name="ЕД_НОЯБР">#REF!</definedName>
    <definedName name="ЕД_ноябрь">#REF!</definedName>
    <definedName name="ЕД_ОКТ">#REF!</definedName>
    <definedName name="ЕД_окт.">#REF!</definedName>
    <definedName name="ЕД_сен">#REF!</definedName>
    <definedName name="ЕД_СЕНТ">#REF!</definedName>
    <definedName name="ЕД_сент.">#REF!</definedName>
    <definedName name="ЕД_фев">#REF!</definedName>
    <definedName name="ЕД_ФЕВР">#REF!</definedName>
    <definedName name="ЕД_февр.">#REF!</definedName>
    <definedName name="ЕД_ЯНВ">#REF!</definedName>
    <definedName name="ЕД_янв.">#REF!</definedName>
    <definedName name="Един_авг">#REF!</definedName>
    <definedName name="Един_апр">#REF!</definedName>
    <definedName name="Един_дек">#REF!</definedName>
    <definedName name="Един_июля">#REF!</definedName>
    <definedName name="Един_июня">#REF!</definedName>
    <definedName name="Един_марта">#REF!</definedName>
    <definedName name="Един_мая">#REF!</definedName>
    <definedName name="Един_нояб">#REF!</definedName>
    <definedName name="Един_окт">#REF!</definedName>
    <definedName name="Един_сент">#REF!</definedName>
    <definedName name="Един_февр">#REF!</definedName>
    <definedName name="Един_янв">#REF!</definedName>
    <definedName name="Единичка_апр.">#REF!</definedName>
    <definedName name="Единичка_март">#REF!</definedName>
    <definedName name="Единичка_февр.">#REF!</definedName>
    <definedName name="Единичка_янв.">#REF!</definedName>
    <definedName name="ж">#REF!</definedName>
    <definedName name="з">#REF!</definedName>
    <definedName name="Зарплата">#REF!</definedName>
    <definedName name="и">#REF!</definedName>
    <definedName name="Итого">#REF!+#REF!+#REF!+#REF!+#REF!+#REF!+#REF!+#REF!+#REF!</definedName>
    <definedName name="й">#REF!</definedName>
    <definedName name="к">#REF!</definedName>
    <definedName name="кол_во">"$#ССЫЛ!.$H$7"</definedName>
    <definedName name="кплан">"$#ССЫЛ!.$O$4"</definedName>
    <definedName name="л">#REF!</definedName>
    <definedName name="м">#REF!</definedName>
    <definedName name="Макрос1">#REF! Макрос1</definedName>
    <definedName name="н">#REF!</definedName>
    <definedName name="НДС">#REF!</definedName>
    <definedName name="о">#REF!</definedName>
    <definedName name="Объем1кв">#REF!</definedName>
    <definedName name="Объем2кв">#REF!</definedName>
    <definedName name="Объем3кв">#REF!</definedName>
    <definedName name="Объем4кв">#REF!</definedName>
    <definedName name="ОКЕЙ">#REF!</definedName>
    <definedName name="ол">#REF!</definedName>
    <definedName name="ололо">{#N/A,#N/A,FALSE,"Aging Summary";#N/A,#N/A,FALSE,"Ratio Analysis";#N/A,#N/A,FALSE,"Test 120 Day Accts";#N/A,#N/A,FALSE,"Tickmarks"}</definedName>
    <definedName name="План">#REF!</definedName>
    <definedName name="План_гСИП">#REF!</definedName>
    <definedName name="План_гЭРЦ">#REF!</definedName>
    <definedName name="Плановыйобъемгода">#REF!</definedName>
    <definedName name="р">#REF!</definedName>
    <definedName name="т">#REF!</definedName>
    <definedName name="тмз">#REF! тмз</definedName>
    <definedName name="тмх">{#N/A,#N/A,FALSE,"Aging Summary";#N/A,#N/A,FALSE,"Ratio Analysis";#N/A,#N/A,FALSE,"Test 120 Day Accts";#N/A,#N/A,FALSE,"Tickmarks"}</definedName>
    <definedName name="у">#REF!</definedName>
    <definedName name="Упорядочить_по_областям">#N/A</definedName>
    <definedName name="ф">#REF!</definedName>
    <definedName name="Факт_с_начала_года">#REF!</definedName>
    <definedName name="Фактсначалагода">#REF!</definedName>
    <definedName name="х">#REF!</definedName>
    <definedName name="ц">#REF!</definedName>
    <definedName name="ш">#REF!</definedName>
    <definedName name="щ">#REF!</definedName>
    <definedName name="ъ">#REF!</definedName>
    <definedName name="ы">#REF!</definedName>
    <definedName name="ь">#REF!</definedName>
    <definedName name="э">#REF!</definedName>
    <definedName name="ю">#REF!</definedName>
  </definedNames>
  <calcPr calcId="144525"/>
</workbook>
</file>

<file path=xl/calcChain.xml><?xml version="1.0" encoding="utf-8"?>
<calcChain xmlns="http://schemas.openxmlformats.org/spreadsheetml/2006/main">
  <c r="F37" i="1" l="1"/>
  <c r="E38" i="1" l="1"/>
  <c r="E52" i="1" l="1"/>
  <c r="E45" i="1" s="1"/>
  <c r="E44" i="1" s="1"/>
  <c r="E32" i="1" l="1"/>
  <c r="E22" i="1"/>
  <c r="E14" i="1" l="1"/>
  <c r="E12" i="1" l="1"/>
  <c r="D45" i="1"/>
  <c r="D32" i="1"/>
  <c r="E58" i="1" l="1"/>
  <c r="E59" i="1" s="1"/>
  <c r="D14" i="1"/>
  <c r="F62" i="1" l="1"/>
  <c r="F63" i="1"/>
  <c r="F53" i="1" l="1"/>
  <c r="F27" i="1" l="1"/>
  <c r="F25" i="1" l="1"/>
  <c r="F21" i="1" l="1"/>
  <c r="F20" i="1" l="1"/>
  <c r="F16" i="1"/>
  <c r="F18" i="1"/>
  <c r="F56" i="1" l="1"/>
  <c r="D22" i="1" l="1"/>
  <c r="D12" i="1" s="1"/>
  <c r="F38" i="1" l="1"/>
  <c r="F61" i="1" l="1"/>
  <c r="F49" i="1"/>
  <c r="F51" i="1"/>
  <c r="F48" i="1" l="1"/>
  <c r="F54" i="1"/>
  <c r="D44" i="1" l="1"/>
  <c r="D58" i="1" s="1"/>
  <c r="D60" i="1" s="1"/>
  <c r="D64" i="1" l="1"/>
  <c r="F64" i="1" s="1"/>
  <c r="F52" i="1"/>
  <c r="F47" i="1" l="1"/>
  <c r="F42" i="1"/>
  <c r="F41" i="1"/>
  <c r="F40" i="1"/>
  <c r="F34" i="1"/>
  <c r="F24" i="1"/>
  <c r="F14" i="1" l="1"/>
  <c r="F32" i="1"/>
  <c r="F22" i="1"/>
  <c r="F60" i="1" l="1"/>
  <c r="F45" i="1" l="1"/>
  <c r="F44" i="1" l="1"/>
  <c r="F12" i="1"/>
  <c r="F58" i="1" l="1"/>
</calcChain>
</file>

<file path=xl/sharedStrings.xml><?xml version="1.0" encoding="utf-8"?>
<sst xmlns="http://schemas.openxmlformats.org/spreadsheetml/2006/main" count="197" uniqueCount="116">
  <si>
    <r>
      <rPr>
        <b/>
        <sz val="12"/>
        <rFont val="Times New Roman"/>
        <family val="1"/>
        <charset val="204"/>
      </rPr>
      <t>Предоставляют</t>
    </r>
    <r>
      <rPr>
        <sz val="12"/>
        <rFont val="Times New Roman"/>
        <family val="1"/>
        <charset val="204"/>
      </rPr>
      <t>: Товарищество с ограниченной ответственностью "Абайлық жылу жүйелері"</t>
    </r>
  </si>
  <si>
    <r>
      <rPr>
        <b/>
        <sz val="12"/>
        <rFont val="Times New Roman"/>
        <family val="1"/>
        <charset val="204"/>
      </rPr>
      <t>Куда представляется форма:</t>
    </r>
    <r>
      <rPr>
        <sz val="12"/>
        <rFont val="Times New Roman"/>
        <family val="1"/>
        <charset val="204"/>
      </rPr>
      <t xml:space="preserve"> в Комитет по регулированию естественных монополий и защите конкуренции Министерства национальной экономики Республики Казахстан по Карагандинской области</t>
    </r>
  </si>
  <si>
    <t>№ п/п</t>
  </si>
  <si>
    <t>Наименование показателей тарифной сметы</t>
  </si>
  <si>
    <t>Единицы измерения</t>
  </si>
  <si>
    <t>Предусмотрено в утвержденной тарифной смете</t>
  </si>
  <si>
    <t>Отклонение, в %</t>
  </si>
  <si>
    <t>Причины отклонения</t>
  </si>
  <si>
    <t>I</t>
  </si>
  <si>
    <t>Затраты на производство товаров и предоставление услуг, всего</t>
  </si>
  <si>
    <t>тыс.тенге</t>
  </si>
  <si>
    <t>в том числе:</t>
  </si>
  <si>
    <t>1.</t>
  </si>
  <si>
    <t>Материальные затраты, всего</t>
  </si>
  <si>
    <t>1.1</t>
  </si>
  <si>
    <t>сырье и материалы</t>
  </si>
  <si>
    <t>1.2</t>
  </si>
  <si>
    <t>покупные изделия</t>
  </si>
  <si>
    <t>1.3</t>
  </si>
  <si>
    <t>ГСМ</t>
  </si>
  <si>
    <t>1.4</t>
  </si>
  <si>
    <t>топливо</t>
  </si>
  <si>
    <t>1.5</t>
  </si>
  <si>
    <t>энергия</t>
  </si>
  <si>
    <t>1.6</t>
  </si>
  <si>
    <t>2.</t>
  </si>
  <si>
    <t>Затраты на оплату труда, всего</t>
  </si>
  <si>
    <t>2.1</t>
  </si>
  <si>
    <t>заработная плата производственного персонала</t>
  </si>
  <si>
    <t>2.2</t>
  </si>
  <si>
    <t>2.3</t>
  </si>
  <si>
    <t>обязательные профессиональные пенсионные взносы</t>
  </si>
  <si>
    <t>2.4</t>
  </si>
  <si>
    <t xml:space="preserve">обязательное социальное медицинское страхование </t>
  </si>
  <si>
    <t>3.</t>
  </si>
  <si>
    <t>Амортизация</t>
  </si>
  <si>
    <t>-</t>
  </si>
  <si>
    <t>4.</t>
  </si>
  <si>
    <t xml:space="preserve">Ремонт, всего </t>
  </si>
  <si>
    <t>5</t>
  </si>
  <si>
    <t>Услуги сторонних организаций производственного характера, всего</t>
  </si>
  <si>
    <t>5.1</t>
  </si>
  <si>
    <t>услуги по испытанию электрооборудования</t>
  </si>
  <si>
    <t>5.2</t>
  </si>
  <si>
    <t>услуги по энергетическому обследованию объектов</t>
  </si>
  <si>
    <t>5.3</t>
  </si>
  <si>
    <t>обучение производственного персонала</t>
  </si>
  <si>
    <t>5.4</t>
  </si>
  <si>
    <t>5.5</t>
  </si>
  <si>
    <t>5.6</t>
  </si>
  <si>
    <t>5.7</t>
  </si>
  <si>
    <t>страхование автотранспорта</t>
  </si>
  <si>
    <t>5.8</t>
  </si>
  <si>
    <t>обязательное страхование работников</t>
  </si>
  <si>
    <t>5.9</t>
  </si>
  <si>
    <t>техосмотр автотранспорта</t>
  </si>
  <si>
    <t>6</t>
  </si>
  <si>
    <t>6.1</t>
  </si>
  <si>
    <t>охрана труда</t>
  </si>
  <si>
    <t>6.2</t>
  </si>
  <si>
    <t>6.3</t>
  </si>
  <si>
    <t>6.4</t>
  </si>
  <si>
    <t>II</t>
  </si>
  <si>
    <t>Расходы периода, всего</t>
  </si>
  <si>
    <t>Общие административные расходы, всего</t>
  </si>
  <si>
    <t>заработная плата административного персонала</t>
  </si>
  <si>
    <t>амортизация</t>
  </si>
  <si>
    <t>налоговые платежи и сборы</t>
  </si>
  <si>
    <t>Другие расходы</t>
  </si>
  <si>
    <t>канцелярские расходы</t>
  </si>
  <si>
    <t>8</t>
  </si>
  <si>
    <t>Расходы на выплату вознаграждений</t>
  </si>
  <si>
    <t>III</t>
  </si>
  <si>
    <t>Всего затрат на предоставление услуг</t>
  </si>
  <si>
    <t>IV</t>
  </si>
  <si>
    <t>V</t>
  </si>
  <si>
    <t>Всего доходов</t>
  </si>
  <si>
    <t>%</t>
  </si>
  <si>
    <t>VI</t>
  </si>
  <si>
    <t>Гкал</t>
  </si>
  <si>
    <t>VII</t>
  </si>
  <si>
    <t>Тариф (без НДС)</t>
  </si>
  <si>
    <t>тенге/Гкал</t>
  </si>
  <si>
    <t xml:space="preserve">капитальный  ремонт, не приводящий к росту стоимости основных фондов </t>
  </si>
  <si>
    <t>5.10</t>
  </si>
  <si>
    <t>обучение административного персонала</t>
  </si>
  <si>
    <t>Объемы оказываемых услуг (товаров, работ)</t>
  </si>
  <si>
    <t>Нормативные потери</t>
  </si>
  <si>
    <t>VIII</t>
  </si>
  <si>
    <t>Индекс: ИТС-1</t>
  </si>
  <si>
    <t>к Правилам формирования тарифов</t>
  </si>
  <si>
    <t>Приложение 1</t>
  </si>
  <si>
    <t>Отчет об исполнении тарифной сметы на регулируемые  услуги по производству, передаче, распределению и снабжению тепловой энергией котельной п. Южный</t>
  </si>
  <si>
    <t>вода</t>
  </si>
  <si>
    <t>4.1.</t>
  </si>
  <si>
    <t>услуги по подаче и уборке вагонов</t>
  </si>
  <si>
    <t xml:space="preserve">услуги по водоотведению </t>
  </si>
  <si>
    <t xml:space="preserve">обязательный медицинский осмотр </t>
  </si>
  <si>
    <t>автомобильные шины и аккумуляторные батареи</t>
  </si>
  <si>
    <t>5.11</t>
  </si>
  <si>
    <t>6.5</t>
  </si>
  <si>
    <t>социальный налог и социальные отчисления</t>
  </si>
  <si>
    <t>6.6</t>
  </si>
  <si>
    <t>аренда земельного участка</t>
  </si>
  <si>
    <t>6.6.1.</t>
  </si>
  <si>
    <t>6.6.2.</t>
  </si>
  <si>
    <t>6.6.3.</t>
  </si>
  <si>
    <t>6.6.4.</t>
  </si>
  <si>
    <t>Прибыль</t>
  </si>
  <si>
    <t>форма 11</t>
  </si>
  <si>
    <t>Фактические затраты за I полугодие</t>
  </si>
  <si>
    <t xml:space="preserve">Исполнение планируется во II полугодии </t>
  </si>
  <si>
    <r>
      <t>Периодичность</t>
    </r>
    <r>
      <rPr>
        <sz val="12"/>
        <rFont val="Times New Roman"/>
        <family val="1"/>
        <charset val="204"/>
      </rPr>
      <t>: 1 полугодие</t>
    </r>
  </si>
  <si>
    <r>
      <t xml:space="preserve">Срок предоставления: </t>
    </r>
    <r>
      <rPr>
        <sz val="12"/>
        <rFont val="Times New Roman"/>
        <family val="1"/>
        <charset val="204"/>
      </rPr>
      <t>ежегодно не позднее 1 августа текущего года</t>
    </r>
  </si>
  <si>
    <t>Отчетный период   2021 год</t>
  </si>
  <si>
    <t xml:space="preserve">Фактически сложившиеся показатели тарифной сметы за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</si>
</sst>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\ * #,##0.00&quot;    &quot;;\-* #,##0.00&quot;    &quot;;\ * \-#&quot;    &quot;;\ @\ "/>
    <numFmt numFmtId="165" formatCode="\ * #,##0.0&quot;    &quot;;\-* #,##0.0&quot;    &quot;;\ * \-#&quot;    &quot;;\ @\ "/>
    <numFmt numFmtId="166" formatCode="\ * #,##0.0&quot;    &quot;;\-* #,##0.0&quot;    &quot;;\ * \-#.0&quot;    &quot;;\ @\ "/>
    <numFmt numFmtId="167" formatCode="\ * #,##0.00&quot;    &quot;;\-* #,##0.00&quot;    &quot;;\ * \-#.0&quot;    &quot;;\ @\ "/>
    <numFmt numFmtId="168" formatCode="\ * #,##0.00&quot;    &quot;;\-* #,##0.00&quot;    &quot;;\ * \-#.00&quot;    &quot;;\ @\ "/>
  </numFmts>
  <fonts count="8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6" fillId="0" borderId="0"/>
    <xf numFmtId="43" fontId="6" fillId="0" borderId="0" applyFont="0" applyFill="0" applyBorder="0" applyAlignment="0" applyProtection="0"/>
  </cellStyleXfs>
  <cellXfs count="87">
    <xf numFmtId="0" fontId="0" fillId="0" borderId="0" xfId="0"/>
    <xf numFmtId="49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64" fontId="2" fillId="0" borderId="0" xfId="1" applyFont="1" applyBorder="1" applyAlignment="1" applyProtection="1">
      <alignment horizontal="center"/>
    </xf>
    <xf numFmtId="0" fontId="2" fillId="2" borderId="0" xfId="0" applyFont="1" applyFill="1" applyAlignment="1"/>
    <xf numFmtId="0" fontId="3" fillId="0" borderId="0" xfId="0" applyFont="1" applyAlignment="1"/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 applyProtection="1">
      <alignment horizontal="center" vertical="center" wrapText="1"/>
    </xf>
    <xf numFmtId="164" fontId="4" fillId="2" borderId="1" xfId="1" applyFont="1" applyFill="1" applyBorder="1" applyAlignment="1" applyProtection="1">
      <alignment horizontal="center" vertical="center" wrapText="1"/>
    </xf>
    <xf numFmtId="164" fontId="4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64" fontId="4" fillId="2" borderId="1" xfId="1" applyFont="1" applyFill="1" applyBorder="1" applyAlignment="1" applyProtection="1"/>
    <xf numFmtId="164" fontId="4" fillId="0" borderId="1" xfId="1" applyFont="1" applyBorder="1" applyAlignment="1" applyProtection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164" fontId="2" fillId="0" borderId="1" xfId="1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wrapText="1"/>
    </xf>
    <xf numFmtId="164" fontId="2" fillId="3" borderId="1" xfId="1" applyFont="1" applyFill="1" applyBorder="1" applyAlignment="1" applyProtection="1">
      <alignment horizontal="center"/>
    </xf>
    <xf numFmtId="9" fontId="2" fillId="0" borderId="0" xfId="0" applyNumberFormat="1" applyFont="1" applyAlignment="1"/>
    <xf numFmtId="164" fontId="2" fillId="0" borderId="0" xfId="0" applyNumberFormat="1" applyFont="1" applyAlignment="1"/>
    <xf numFmtId="164" fontId="2" fillId="2" borderId="1" xfId="1" applyFont="1" applyFill="1" applyBorder="1" applyAlignment="1" applyProtection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64" fontId="4" fillId="2" borderId="1" xfId="1" applyFont="1" applyFill="1" applyBorder="1" applyAlignment="1" applyProtection="1">
      <alignment vertical="center"/>
    </xf>
    <xf numFmtId="164" fontId="4" fillId="0" borderId="1" xfId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 applyProtection="1">
      <alignment horizontal="center" vertical="center"/>
    </xf>
    <xf numFmtId="164" fontId="5" fillId="2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0" borderId="1" xfId="1" applyNumberFormat="1" applyFont="1" applyBorder="1" applyAlignment="1" applyProtection="1">
      <alignment horizontal="center"/>
    </xf>
    <xf numFmtId="164" fontId="2" fillId="2" borderId="1" xfId="1" applyNumberFormat="1" applyFont="1" applyFill="1" applyBorder="1" applyAlignment="1" applyProtection="1"/>
    <xf numFmtId="164" fontId="3" fillId="2" borderId="1" xfId="0" applyNumberFormat="1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 applyProtection="1">
      <alignment horizontal="center"/>
    </xf>
    <xf numFmtId="43" fontId="2" fillId="0" borderId="0" xfId="0" applyNumberFormat="1" applyFont="1" applyAlignment="1"/>
    <xf numFmtId="43" fontId="2" fillId="0" borderId="0" xfId="0" applyNumberFormat="1" applyFont="1" applyAlignment="1">
      <alignment vertical="center"/>
    </xf>
    <xf numFmtId="2" fontId="2" fillId="0" borderId="0" xfId="0" applyNumberFormat="1" applyFont="1" applyAlignment="1"/>
    <xf numFmtId="167" fontId="2" fillId="0" borderId="1" xfId="1" applyNumberFormat="1" applyFont="1" applyBorder="1" applyAlignment="1" applyProtection="1">
      <alignment horizontal="center"/>
    </xf>
    <xf numFmtId="1" fontId="4" fillId="2" borderId="1" xfId="1" applyNumberFormat="1" applyFont="1" applyFill="1" applyBorder="1" applyAlignment="1" applyProtection="1">
      <alignment horizontal="center" vertical="center"/>
    </xf>
    <xf numFmtId="1" fontId="4" fillId="2" borderId="1" xfId="1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 vertical="center"/>
    </xf>
    <xf numFmtId="164" fontId="2" fillId="2" borderId="1" xfId="1" applyFont="1" applyFill="1" applyBorder="1" applyAlignment="1" applyProtection="1">
      <alignment horizontal="center"/>
    </xf>
    <xf numFmtId="164" fontId="2" fillId="2" borderId="1" xfId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/>
    <xf numFmtId="164" fontId="3" fillId="2" borderId="3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/>
    <xf numFmtId="168" fontId="4" fillId="2" borderId="1" xfId="1" applyNumberFormat="1" applyFont="1" applyFill="1" applyBorder="1" applyAlignment="1" applyProtection="1"/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K64"/>
  <sheetViews>
    <sheetView tabSelected="1" topLeftCell="A13" zoomScale="88" zoomScaleNormal="88" workbookViewId="0">
      <selection activeCell="G56" sqref="G56"/>
    </sheetView>
  </sheetViews>
  <sheetFormatPr defaultRowHeight="15.75" outlineLevelRow="1" x14ac:dyDescent="0.25"/>
  <cols>
    <col min="1" max="1" width="9" style="1" customWidth="1"/>
    <col min="2" max="2" width="55.85546875" style="2" customWidth="1"/>
    <col min="3" max="3" width="14.7109375" style="2" customWidth="1"/>
    <col min="4" max="4" width="19.140625" style="5" customWidth="1"/>
    <col min="5" max="5" width="23.28515625" style="6" customWidth="1"/>
    <col min="6" max="6" width="15.85546875" style="2" customWidth="1"/>
    <col min="7" max="7" width="32.140625" style="7" customWidth="1"/>
    <col min="8" max="8" width="13.7109375" style="2" customWidth="1"/>
    <col min="9" max="9" width="14.42578125" style="2" customWidth="1"/>
    <col min="10" max="13" width="11.85546875" style="2" customWidth="1"/>
    <col min="14" max="1025" width="9.140625" style="2" customWidth="1"/>
  </cols>
  <sheetData>
    <row r="1" spans="1:7" x14ac:dyDescent="0.25">
      <c r="C1" s="3"/>
      <c r="D1" s="3"/>
      <c r="E1" s="4"/>
      <c r="G1" s="58" t="s">
        <v>91</v>
      </c>
    </row>
    <row r="2" spans="1:7" ht="39" customHeight="1" x14ac:dyDescent="0.25">
      <c r="C2" s="3"/>
      <c r="D2" s="3"/>
      <c r="E2" s="4"/>
      <c r="G2" s="58" t="s">
        <v>90</v>
      </c>
    </row>
    <row r="3" spans="1:7" ht="18" customHeight="1" x14ac:dyDescent="0.25">
      <c r="C3" s="3"/>
      <c r="G3" s="58" t="s">
        <v>109</v>
      </c>
    </row>
    <row r="4" spans="1:7" ht="15" customHeight="1" x14ac:dyDescent="0.25">
      <c r="A4" s="86" t="s">
        <v>92</v>
      </c>
      <c r="B4" s="86"/>
      <c r="C4" s="86"/>
      <c r="D4" s="86"/>
      <c r="E4" s="86"/>
      <c r="F4" s="86"/>
      <c r="G4" s="86"/>
    </row>
    <row r="5" spans="1:7" ht="36.75" customHeight="1" x14ac:dyDescent="0.25">
      <c r="A5" s="79" t="s">
        <v>114</v>
      </c>
      <c r="B5" s="79"/>
      <c r="C5" s="79"/>
      <c r="D5" s="79"/>
    </row>
    <row r="6" spans="1:7" x14ac:dyDescent="0.25">
      <c r="A6" s="79" t="s">
        <v>89</v>
      </c>
      <c r="B6" s="79"/>
      <c r="C6" s="79"/>
      <c r="D6" s="79"/>
    </row>
    <row r="7" spans="1:7" x14ac:dyDescent="0.25">
      <c r="A7" s="79" t="s">
        <v>112</v>
      </c>
      <c r="B7" s="79"/>
      <c r="C7" s="79"/>
      <c r="D7" s="79"/>
    </row>
    <row r="8" spans="1:7" x14ac:dyDescent="0.25">
      <c r="A8" s="79" t="s">
        <v>0</v>
      </c>
      <c r="B8" s="79"/>
      <c r="C8" s="79"/>
      <c r="D8" s="79"/>
    </row>
    <row r="9" spans="1:7" ht="27.2" customHeight="1" x14ac:dyDescent="0.25">
      <c r="A9" s="80" t="s">
        <v>1</v>
      </c>
      <c r="B9" s="80"/>
      <c r="C9" s="80"/>
      <c r="D9" s="80"/>
      <c r="E9" s="80"/>
      <c r="F9" s="80"/>
      <c r="G9" s="80"/>
    </row>
    <row r="10" spans="1:7" ht="18" customHeight="1" x14ac:dyDescent="0.25">
      <c r="A10" s="85" t="s">
        <v>113</v>
      </c>
      <c r="B10" s="85"/>
      <c r="C10" s="85"/>
      <c r="D10" s="85"/>
      <c r="E10" s="85"/>
      <c r="F10" s="85"/>
      <c r="G10" s="85"/>
    </row>
    <row r="11" spans="1:7" s="13" customFormat="1" ht="66.75" customHeight="1" x14ac:dyDescent="0.25">
      <c r="A11" s="8" t="s">
        <v>2</v>
      </c>
      <c r="B11" s="9" t="s">
        <v>3</v>
      </c>
      <c r="C11" s="9" t="s">
        <v>4</v>
      </c>
      <c r="D11" s="39" t="s">
        <v>5</v>
      </c>
      <c r="E11" s="11" t="s">
        <v>115</v>
      </c>
      <c r="F11" s="10" t="s">
        <v>6</v>
      </c>
      <c r="G11" s="12" t="s">
        <v>7</v>
      </c>
    </row>
    <row r="12" spans="1:7" ht="31.5" x14ac:dyDescent="0.25">
      <c r="A12" s="14" t="s">
        <v>8</v>
      </c>
      <c r="B12" s="40" t="s">
        <v>9</v>
      </c>
      <c r="C12" s="41" t="s">
        <v>10</v>
      </c>
      <c r="D12" s="17">
        <f>D14+D22+D28+D29+D32</f>
        <v>107130.63999999998</v>
      </c>
      <c r="E12" s="17">
        <f>E14+E22+E28+E29+E32</f>
        <v>61496.895999999993</v>
      </c>
      <c r="F12" s="18">
        <f>E12/D12*100-100</f>
        <v>-42.596351519975983</v>
      </c>
      <c r="G12" s="69" t="s">
        <v>110</v>
      </c>
    </row>
    <row r="13" spans="1:7" ht="20.25" customHeight="1" x14ac:dyDescent="0.25">
      <c r="A13" s="19"/>
      <c r="B13" s="20" t="s">
        <v>11</v>
      </c>
      <c r="C13" s="30"/>
      <c r="D13" s="17"/>
      <c r="E13" s="20"/>
      <c r="F13" s="18"/>
      <c r="G13" s="69"/>
    </row>
    <row r="14" spans="1:7" ht="24.75" customHeight="1" x14ac:dyDescent="0.25">
      <c r="A14" s="21" t="s">
        <v>12</v>
      </c>
      <c r="B14" s="42" t="s">
        <v>13</v>
      </c>
      <c r="C14" s="41" t="s">
        <v>10</v>
      </c>
      <c r="D14" s="17">
        <f>SUM(D16:D21)</f>
        <v>41587.770000000004</v>
      </c>
      <c r="E14" s="17">
        <f>SUM(E16:E21)</f>
        <v>24440.628999999997</v>
      </c>
      <c r="F14" s="18">
        <f>E14/D14*100-100</f>
        <v>-41.231210521747151</v>
      </c>
      <c r="G14" s="69" t="s">
        <v>110</v>
      </c>
    </row>
    <row r="15" spans="1:7" ht="18.75" customHeight="1" outlineLevel="1" x14ac:dyDescent="0.25">
      <c r="A15" s="19"/>
      <c r="B15" s="20" t="s">
        <v>11</v>
      </c>
      <c r="C15" s="30"/>
      <c r="D15" s="17"/>
      <c r="E15" s="17"/>
      <c r="F15" s="18"/>
      <c r="G15" s="69"/>
    </row>
    <row r="16" spans="1:7" ht="18.75" customHeight="1" outlineLevel="1" x14ac:dyDescent="0.25">
      <c r="A16" s="19" t="s">
        <v>14</v>
      </c>
      <c r="B16" s="20" t="s">
        <v>15</v>
      </c>
      <c r="C16" s="30" t="s">
        <v>10</v>
      </c>
      <c r="D16" s="29">
        <v>5183.3500000000004</v>
      </c>
      <c r="E16" s="29">
        <v>4890.799</v>
      </c>
      <c r="F16" s="59">
        <f t="shared" ref="F16:F21" si="0">E16/D16*100-100</f>
        <v>-5.6440525914707678</v>
      </c>
      <c r="G16" s="69" t="s">
        <v>110</v>
      </c>
    </row>
    <row r="17" spans="1:11" ht="18.75" customHeight="1" outlineLevel="1" x14ac:dyDescent="0.25">
      <c r="A17" s="19" t="s">
        <v>16</v>
      </c>
      <c r="B17" s="20" t="s">
        <v>17</v>
      </c>
      <c r="C17" s="30" t="s">
        <v>10</v>
      </c>
      <c r="D17" s="17"/>
      <c r="E17" s="17"/>
      <c r="F17" s="23"/>
      <c r="G17" s="69"/>
    </row>
    <row r="18" spans="1:11" s="24" customFormat="1" ht="18.75" customHeight="1" outlineLevel="1" x14ac:dyDescent="0.25">
      <c r="A18" s="19" t="s">
        <v>18</v>
      </c>
      <c r="B18" s="20" t="s">
        <v>19</v>
      </c>
      <c r="C18" s="30" t="s">
        <v>10</v>
      </c>
      <c r="D18" s="29">
        <v>6414.39</v>
      </c>
      <c r="E18" s="29">
        <v>1711.36</v>
      </c>
      <c r="F18" s="23">
        <f t="shared" si="0"/>
        <v>-73.319988338719668</v>
      </c>
      <c r="G18" s="69" t="s">
        <v>110</v>
      </c>
    </row>
    <row r="19" spans="1:11" ht="18.75" customHeight="1" outlineLevel="1" x14ac:dyDescent="0.25">
      <c r="A19" s="19" t="s">
        <v>20</v>
      </c>
      <c r="B19" s="20" t="s">
        <v>21</v>
      </c>
      <c r="C19" s="30" t="s">
        <v>10</v>
      </c>
      <c r="D19" s="29"/>
      <c r="E19" s="29"/>
      <c r="F19" s="23"/>
      <c r="G19" s="69"/>
    </row>
    <row r="20" spans="1:11" ht="18.75" customHeight="1" outlineLevel="1" x14ac:dyDescent="0.25">
      <c r="A20" s="37" t="s">
        <v>22</v>
      </c>
      <c r="B20" s="43" t="s">
        <v>23</v>
      </c>
      <c r="C20" s="30" t="s">
        <v>10</v>
      </c>
      <c r="D20" s="29">
        <v>29603.38</v>
      </c>
      <c r="E20" s="29">
        <v>14063.35</v>
      </c>
      <c r="F20" s="23">
        <f t="shared" si="0"/>
        <v>-52.494107091825327</v>
      </c>
      <c r="G20" s="69" t="s">
        <v>110</v>
      </c>
    </row>
    <row r="21" spans="1:11" ht="18.75" customHeight="1" outlineLevel="1" x14ac:dyDescent="0.25">
      <c r="A21" s="37" t="s">
        <v>24</v>
      </c>
      <c r="B21" s="43" t="s">
        <v>93</v>
      </c>
      <c r="C21" s="44" t="s">
        <v>10</v>
      </c>
      <c r="D21" s="45">
        <v>386.65</v>
      </c>
      <c r="E21" s="29">
        <v>3775.12</v>
      </c>
      <c r="F21" s="23">
        <f t="shared" si="0"/>
        <v>876.36622268201222</v>
      </c>
      <c r="G21" s="69" t="s">
        <v>110</v>
      </c>
      <c r="H21" s="60"/>
    </row>
    <row r="22" spans="1:11" ht="18.75" customHeight="1" x14ac:dyDescent="0.25">
      <c r="A22" s="21" t="s">
        <v>25</v>
      </c>
      <c r="B22" s="42" t="s">
        <v>26</v>
      </c>
      <c r="C22" s="41" t="s">
        <v>10</v>
      </c>
      <c r="D22" s="17">
        <f>SUM(D24:D27)</f>
        <v>60890.939999999995</v>
      </c>
      <c r="E22" s="17">
        <f>SUM(E24:E27)</f>
        <v>34134.35</v>
      </c>
      <c r="F22" s="18">
        <f t="shared" ref="F22" si="1">E22/D22*100-100</f>
        <v>-43.941824514451575</v>
      </c>
      <c r="G22" s="69" t="s">
        <v>110</v>
      </c>
    </row>
    <row r="23" spans="1:11" ht="18.75" customHeight="1" outlineLevel="1" x14ac:dyDescent="0.25">
      <c r="A23" s="19"/>
      <c r="B23" s="20" t="s">
        <v>11</v>
      </c>
      <c r="C23" s="30"/>
      <c r="D23" s="17"/>
      <c r="E23" s="29"/>
      <c r="F23" s="23"/>
      <c r="G23" s="57"/>
    </row>
    <row r="24" spans="1:11" s="24" customFormat="1" ht="18.75" customHeight="1" outlineLevel="1" x14ac:dyDescent="0.25">
      <c r="A24" s="19" t="s">
        <v>27</v>
      </c>
      <c r="B24" s="31" t="s">
        <v>28</v>
      </c>
      <c r="C24" s="30" t="s">
        <v>10</v>
      </c>
      <c r="D24" s="29">
        <v>55080</v>
      </c>
      <c r="E24" s="29">
        <v>30505.41</v>
      </c>
      <c r="F24" s="23">
        <f t="shared" ref="F24:F27" si="2">E24/D24*100-100</f>
        <v>-44.616176470588229</v>
      </c>
      <c r="G24" s="69" t="s">
        <v>110</v>
      </c>
    </row>
    <row r="25" spans="1:11" s="24" customFormat="1" ht="18.75" customHeight="1" outlineLevel="1" x14ac:dyDescent="0.25">
      <c r="A25" s="19" t="s">
        <v>29</v>
      </c>
      <c r="B25" s="20" t="s">
        <v>101</v>
      </c>
      <c r="C25" s="30" t="s">
        <v>10</v>
      </c>
      <c r="D25" s="29">
        <v>4709.34</v>
      </c>
      <c r="E25" s="29">
        <v>2622.95</v>
      </c>
      <c r="F25" s="63">
        <f>E25/D25*100-100</f>
        <v>-44.303235697571218</v>
      </c>
      <c r="G25" s="69" t="s">
        <v>110</v>
      </c>
    </row>
    <row r="26" spans="1:11" s="24" customFormat="1" ht="18.75" customHeight="1" outlineLevel="1" x14ac:dyDescent="0.25">
      <c r="A26" s="19" t="s">
        <v>30</v>
      </c>
      <c r="B26" s="20" t="s">
        <v>31</v>
      </c>
      <c r="C26" s="30" t="s">
        <v>10</v>
      </c>
      <c r="D26" s="29"/>
      <c r="E26" s="29">
        <v>468.1</v>
      </c>
      <c r="F26" s="23"/>
      <c r="G26" s="69" t="s">
        <v>110</v>
      </c>
      <c r="H26" s="61"/>
    </row>
    <row r="27" spans="1:11" s="24" customFormat="1" ht="18.75" customHeight="1" outlineLevel="1" x14ac:dyDescent="0.25">
      <c r="A27" s="19" t="s">
        <v>32</v>
      </c>
      <c r="B27" s="20" t="s">
        <v>33</v>
      </c>
      <c r="C27" s="30" t="s">
        <v>10</v>
      </c>
      <c r="D27" s="29">
        <v>1101.5999999999999</v>
      </c>
      <c r="E27" s="29">
        <v>537.89</v>
      </c>
      <c r="F27" s="23">
        <f t="shared" si="2"/>
        <v>-51.171931735657225</v>
      </c>
      <c r="G27" s="69" t="s">
        <v>110</v>
      </c>
    </row>
    <row r="28" spans="1:11" ht="18.75" customHeight="1" x14ac:dyDescent="0.25">
      <c r="A28" s="35" t="s">
        <v>34</v>
      </c>
      <c r="B28" s="52" t="s">
        <v>35</v>
      </c>
      <c r="C28" s="47" t="s">
        <v>10</v>
      </c>
      <c r="D28" s="64">
        <v>0</v>
      </c>
      <c r="E28" s="64">
        <v>0</v>
      </c>
      <c r="F28" s="34"/>
      <c r="G28" s="70"/>
      <c r="I28" s="60"/>
    </row>
    <row r="29" spans="1:11" ht="18.75" customHeight="1" x14ac:dyDescent="0.25">
      <c r="A29" s="21" t="s">
        <v>37</v>
      </c>
      <c r="B29" s="42" t="s">
        <v>38</v>
      </c>
      <c r="C29" s="41" t="s">
        <v>10</v>
      </c>
      <c r="D29" s="64">
        <v>0</v>
      </c>
      <c r="E29" s="64">
        <v>0</v>
      </c>
      <c r="F29" s="18"/>
      <c r="G29" s="71"/>
      <c r="I29" s="60"/>
      <c r="K29" s="60"/>
    </row>
    <row r="30" spans="1:11" ht="18.75" customHeight="1" x14ac:dyDescent="0.25">
      <c r="A30" s="21"/>
      <c r="B30" s="20" t="s">
        <v>11</v>
      </c>
      <c r="C30" s="41"/>
      <c r="D30" s="64"/>
      <c r="E30" s="64"/>
      <c r="F30" s="18"/>
      <c r="G30" s="71"/>
      <c r="I30" s="60"/>
      <c r="K30" s="60"/>
    </row>
    <row r="31" spans="1:11" ht="31.5" customHeight="1" outlineLevel="1" x14ac:dyDescent="0.25">
      <c r="A31" s="25" t="s">
        <v>94</v>
      </c>
      <c r="B31" s="31" t="s">
        <v>83</v>
      </c>
      <c r="C31" s="30" t="s">
        <v>10</v>
      </c>
      <c r="D31" s="65">
        <v>0</v>
      </c>
      <c r="E31" s="65">
        <v>0</v>
      </c>
      <c r="F31" s="23" t="s">
        <v>36</v>
      </c>
      <c r="G31" s="69"/>
    </row>
    <row r="32" spans="1:11" ht="34.5" customHeight="1" outlineLevel="1" x14ac:dyDescent="0.25">
      <c r="A32" s="14" t="s">
        <v>39</v>
      </c>
      <c r="B32" s="40" t="s">
        <v>40</v>
      </c>
      <c r="C32" s="47" t="s">
        <v>10</v>
      </c>
      <c r="D32" s="33">
        <f>SUM(D33:D43)</f>
        <v>4651.93</v>
      </c>
      <c r="E32" s="33">
        <f>SUM(E33:E43)</f>
        <v>2921.9169999999999</v>
      </c>
      <c r="F32" s="34">
        <f>E32/D32*100-100</f>
        <v>-37.189145150507429</v>
      </c>
      <c r="G32" s="69" t="s">
        <v>110</v>
      </c>
    </row>
    <row r="33" spans="1:9" ht="18.75" customHeight="1" outlineLevel="1" x14ac:dyDescent="0.25">
      <c r="A33" s="25" t="s">
        <v>41</v>
      </c>
      <c r="B33" s="48" t="s">
        <v>42</v>
      </c>
      <c r="C33" s="30" t="s">
        <v>10</v>
      </c>
      <c r="D33" s="67"/>
      <c r="E33" s="29"/>
      <c r="F33" s="23"/>
      <c r="G33" s="57"/>
    </row>
    <row r="34" spans="1:9" ht="30.75" customHeight="1" outlineLevel="1" x14ac:dyDescent="0.25">
      <c r="A34" s="25" t="s">
        <v>43</v>
      </c>
      <c r="B34" s="31" t="s">
        <v>44</v>
      </c>
      <c r="C34" s="30" t="s">
        <v>10</v>
      </c>
      <c r="D34" s="67">
        <v>669.64</v>
      </c>
      <c r="E34" s="29"/>
      <c r="F34" s="23">
        <f>E34/D34*100-100</f>
        <v>-100</v>
      </c>
      <c r="G34" s="69" t="s">
        <v>111</v>
      </c>
    </row>
    <row r="35" spans="1:9" ht="18.75" customHeight="1" outlineLevel="1" x14ac:dyDescent="0.25">
      <c r="A35" s="25" t="s">
        <v>45</v>
      </c>
      <c r="B35" s="31" t="s">
        <v>95</v>
      </c>
      <c r="C35" s="30"/>
      <c r="D35" s="67"/>
      <c r="E35" s="29"/>
      <c r="F35" s="23"/>
      <c r="G35" s="57"/>
    </row>
    <row r="36" spans="1:9" ht="18.75" customHeight="1" outlineLevel="1" x14ac:dyDescent="0.25">
      <c r="A36" s="25" t="s">
        <v>47</v>
      </c>
      <c r="B36" s="48" t="s">
        <v>46</v>
      </c>
      <c r="C36" s="30" t="s">
        <v>10</v>
      </c>
      <c r="D36" s="66">
        <v>0</v>
      </c>
      <c r="E36" s="29"/>
      <c r="F36" s="55"/>
      <c r="G36" s="72"/>
    </row>
    <row r="37" spans="1:9" ht="18.75" customHeight="1" outlineLevel="1" x14ac:dyDescent="0.25">
      <c r="A37" s="25" t="s">
        <v>48</v>
      </c>
      <c r="B37" s="48" t="s">
        <v>96</v>
      </c>
      <c r="C37" s="30" t="s">
        <v>10</v>
      </c>
      <c r="D37" s="67">
        <v>45.49</v>
      </c>
      <c r="E37" s="29">
        <v>39.53</v>
      </c>
      <c r="F37" s="23">
        <f>E37/D37*100-100</f>
        <v>-13.101780611123331</v>
      </c>
      <c r="G37" s="69" t="s">
        <v>110</v>
      </c>
    </row>
    <row r="38" spans="1:9" ht="18.75" customHeight="1" outlineLevel="1" x14ac:dyDescent="0.25">
      <c r="A38" s="25" t="s">
        <v>49</v>
      </c>
      <c r="B38" s="54" t="s">
        <v>51</v>
      </c>
      <c r="C38" s="49" t="s">
        <v>10</v>
      </c>
      <c r="D38" s="26">
        <v>30.84</v>
      </c>
      <c r="E38" s="29">
        <f>2.565*6</f>
        <v>15.39</v>
      </c>
      <c r="F38" s="26">
        <f t="shared" ref="F38:F42" si="3">E38/D38*100-100</f>
        <v>-50.097276264591443</v>
      </c>
      <c r="G38" s="69" t="s">
        <v>110</v>
      </c>
      <c r="H38" s="60"/>
    </row>
    <row r="39" spans="1:9" ht="18.75" customHeight="1" outlineLevel="1" x14ac:dyDescent="0.25">
      <c r="A39" s="53" t="s">
        <v>50</v>
      </c>
      <c r="B39" s="31" t="s">
        <v>53</v>
      </c>
      <c r="C39" s="50" t="s">
        <v>10</v>
      </c>
      <c r="D39" s="66">
        <v>0</v>
      </c>
      <c r="E39" s="56"/>
      <c r="F39" s="23"/>
      <c r="G39" s="57"/>
    </row>
    <row r="40" spans="1:9" ht="23.25" customHeight="1" outlineLevel="1" x14ac:dyDescent="0.25">
      <c r="A40" s="25" t="s">
        <v>52</v>
      </c>
      <c r="B40" s="51" t="s">
        <v>97</v>
      </c>
      <c r="C40" s="44" t="s">
        <v>10</v>
      </c>
      <c r="D40" s="68">
        <v>153.99</v>
      </c>
      <c r="E40" s="66">
        <v>0</v>
      </c>
      <c r="F40" s="38">
        <f t="shared" si="3"/>
        <v>-100</v>
      </c>
      <c r="G40" s="69" t="s">
        <v>111</v>
      </c>
    </row>
    <row r="41" spans="1:9" ht="23.25" customHeight="1" outlineLevel="1" x14ac:dyDescent="0.25">
      <c r="A41" s="25" t="s">
        <v>54</v>
      </c>
      <c r="B41" s="48" t="s">
        <v>55</v>
      </c>
      <c r="C41" s="30" t="s">
        <v>10</v>
      </c>
      <c r="D41" s="67">
        <v>4.91</v>
      </c>
      <c r="E41" s="29">
        <v>0</v>
      </c>
      <c r="F41" s="23">
        <f t="shared" si="3"/>
        <v>-100</v>
      </c>
      <c r="G41" s="69" t="s">
        <v>111</v>
      </c>
    </row>
    <row r="42" spans="1:9" ht="18.75" customHeight="1" outlineLevel="1" x14ac:dyDescent="0.25">
      <c r="A42" s="53" t="s">
        <v>84</v>
      </c>
      <c r="B42" s="46" t="s">
        <v>58</v>
      </c>
      <c r="C42" s="30" t="s">
        <v>10</v>
      </c>
      <c r="D42" s="67">
        <v>3747.06</v>
      </c>
      <c r="E42" s="29">
        <v>2866.9969999999998</v>
      </c>
      <c r="F42" s="23">
        <f t="shared" si="3"/>
        <v>-23.486760286731467</v>
      </c>
      <c r="G42" s="69" t="s">
        <v>110</v>
      </c>
    </row>
    <row r="43" spans="1:9" ht="18.75" customHeight="1" outlineLevel="1" x14ac:dyDescent="0.25">
      <c r="A43" s="53" t="s">
        <v>99</v>
      </c>
      <c r="B43" s="31" t="s">
        <v>98</v>
      </c>
      <c r="C43" s="44" t="s">
        <v>10</v>
      </c>
      <c r="D43" s="66">
        <v>0</v>
      </c>
      <c r="E43" s="66">
        <v>0</v>
      </c>
      <c r="F43" s="38"/>
      <c r="G43" s="73"/>
    </row>
    <row r="44" spans="1:9" ht="18.75" customHeight="1" x14ac:dyDescent="0.25">
      <c r="A44" s="21" t="s">
        <v>62</v>
      </c>
      <c r="B44" s="42" t="s">
        <v>63</v>
      </c>
      <c r="C44" s="41" t="s">
        <v>10</v>
      </c>
      <c r="D44" s="17">
        <f>SUM(D45)</f>
        <v>6151.28</v>
      </c>
      <c r="E44" s="17">
        <f>SUM(E45)</f>
        <v>7099.5700000000006</v>
      </c>
      <c r="F44" s="18">
        <f>E44/D44*100-100</f>
        <v>15.416141030809854</v>
      </c>
      <c r="G44" s="69" t="s">
        <v>110</v>
      </c>
    </row>
    <row r="45" spans="1:9" ht="18.75" customHeight="1" x14ac:dyDescent="0.25">
      <c r="A45" s="21" t="s">
        <v>56</v>
      </c>
      <c r="B45" s="42" t="s">
        <v>64</v>
      </c>
      <c r="C45" s="41" t="s">
        <v>10</v>
      </c>
      <c r="D45" s="17">
        <f>SUM(D47:D51)+D52</f>
        <v>6151.28</v>
      </c>
      <c r="E45" s="17">
        <f>SUM(E47:E51)+E52</f>
        <v>7099.5700000000006</v>
      </c>
      <c r="F45" s="18">
        <f>E45/D45*100-100</f>
        <v>15.416141030809854</v>
      </c>
      <c r="G45" s="69" t="s">
        <v>110</v>
      </c>
    </row>
    <row r="46" spans="1:9" ht="18.75" customHeight="1" outlineLevel="1" x14ac:dyDescent="0.25">
      <c r="A46" s="19"/>
      <c r="B46" s="20" t="s">
        <v>11</v>
      </c>
      <c r="C46" s="30"/>
      <c r="D46" s="17"/>
      <c r="E46" s="29"/>
      <c r="F46" s="18"/>
      <c r="G46" s="74"/>
    </row>
    <row r="47" spans="1:9" s="24" customFormat="1" ht="18.75" customHeight="1" outlineLevel="1" x14ac:dyDescent="0.25">
      <c r="A47" s="25" t="s">
        <v>57</v>
      </c>
      <c r="B47" s="31" t="s">
        <v>65</v>
      </c>
      <c r="C47" s="30" t="s">
        <v>10</v>
      </c>
      <c r="D47" s="29">
        <v>4320</v>
      </c>
      <c r="E47" s="29">
        <v>3414.04</v>
      </c>
      <c r="F47" s="23">
        <f t="shared" ref="F47:F56" si="4">E47/D47*100-100</f>
        <v>-20.971296296296288</v>
      </c>
      <c r="G47" s="69" t="s">
        <v>110</v>
      </c>
      <c r="H47" s="61"/>
    </row>
    <row r="48" spans="1:9" ht="18.75" customHeight="1" outlineLevel="1" x14ac:dyDescent="0.25">
      <c r="A48" s="25" t="s">
        <v>59</v>
      </c>
      <c r="B48" s="20" t="s">
        <v>101</v>
      </c>
      <c r="C48" s="30" t="s">
        <v>10</v>
      </c>
      <c r="D48" s="29">
        <v>369.36</v>
      </c>
      <c r="E48" s="29">
        <v>295.12</v>
      </c>
      <c r="F48" s="23">
        <f t="shared" si="4"/>
        <v>-20.09963179553823</v>
      </c>
      <c r="G48" s="69" t="s">
        <v>110</v>
      </c>
      <c r="H48" s="27"/>
      <c r="I48" s="60"/>
    </row>
    <row r="49" spans="1:9" ht="18.75" customHeight="1" outlineLevel="1" x14ac:dyDescent="0.25">
      <c r="A49" s="25" t="s">
        <v>60</v>
      </c>
      <c r="B49" s="20" t="s">
        <v>33</v>
      </c>
      <c r="C49" s="30" t="s">
        <v>10</v>
      </c>
      <c r="D49" s="29">
        <v>86.4</v>
      </c>
      <c r="E49" s="29">
        <v>43.98</v>
      </c>
      <c r="F49" s="23">
        <f t="shared" si="4"/>
        <v>-49.097222222222229</v>
      </c>
      <c r="G49" s="69" t="s">
        <v>110</v>
      </c>
      <c r="H49" s="27"/>
    </row>
    <row r="50" spans="1:9" ht="18.75" customHeight="1" outlineLevel="1" x14ac:dyDescent="0.25">
      <c r="A50" s="25" t="s">
        <v>61</v>
      </c>
      <c r="B50" s="20" t="s">
        <v>66</v>
      </c>
      <c r="C50" s="30" t="s">
        <v>10</v>
      </c>
      <c r="D50" s="29"/>
      <c r="E50" s="29"/>
      <c r="F50" s="23"/>
      <c r="G50" s="75"/>
      <c r="H50" s="27"/>
    </row>
    <row r="51" spans="1:9" ht="18.75" customHeight="1" outlineLevel="1" x14ac:dyDescent="0.25">
      <c r="A51" s="25" t="s">
        <v>100</v>
      </c>
      <c r="B51" s="31" t="s">
        <v>67</v>
      </c>
      <c r="C51" s="30" t="s">
        <v>10</v>
      </c>
      <c r="D51" s="29">
        <v>1194.3800000000001</v>
      </c>
      <c r="E51" s="29">
        <v>3211.96</v>
      </c>
      <c r="F51" s="23">
        <f t="shared" si="4"/>
        <v>168.92278839230397</v>
      </c>
      <c r="G51" s="69" t="s">
        <v>110</v>
      </c>
      <c r="H51" s="27"/>
    </row>
    <row r="52" spans="1:9" ht="18.75" customHeight="1" outlineLevel="1" x14ac:dyDescent="0.25">
      <c r="A52" s="25" t="s">
        <v>102</v>
      </c>
      <c r="B52" s="20" t="s">
        <v>68</v>
      </c>
      <c r="C52" s="30" t="s">
        <v>10</v>
      </c>
      <c r="D52" s="29">
        <v>181.14</v>
      </c>
      <c r="E52" s="29">
        <f>SUM(E53:E56)</f>
        <v>134.47</v>
      </c>
      <c r="F52" s="23">
        <f t="shared" si="4"/>
        <v>-25.764601965330684</v>
      </c>
      <c r="G52" s="69" t="s">
        <v>110</v>
      </c>
      <c r="H52" s="27"/>
    </row>
    <row r="53" spans="1:9" ht="18.75" customHeight="1" outlineLevel="1" x14ac:dyDescent="0.25">
      <c r="A53" s="25" t="s">
        <v>104</v>
      </c>
      <c r="B53" s="20" t="s">
        <v>103</v>
      </c>
      <c r="C53" s="30" t="s">
        <v>10</v>
      </c>
      <c r="D53" s="29">
        <v>26.89</v>
      </c>
      <c r="E53" s="29">
        <v>26.89</v>
      </c>
      <c r="F53" s="23">
        <f>E53/D53*100-100</f>
        <v>0</v>
      </c>
      <c r="G53" s="69" t="s">
        <v>110</v>
      </c>
      <c r="H53" s="27"/>
      <c r="I53" s="60"/>
    </row>
    <row r="54" spans="1:9" ht="18.75" customHeight="1" outlineLevel="1" x14ac:dyDescent="0.25">
      <c r="A54" s="25" t="s">
        <v>105</v>
      </c>
      <c r="B54" s="20" t="s">
        <v>69</v>
      </c>
      <c r="C54" s="30" t="s">
        <v>10</v>
      </c>
      <c r="D54" s="29">
        <v>130.09</v>
      </c>
      <c r="E54" s="29">
        <v>107.58</v>
      </c>
      <c r="F54" s="23">
        <f t="shared" si="4"/>
        <v>-17.303405334768243</v>
      </c>
      <c r="G54" s="69" t="s">
        <v>110</v>
      </c>
      <c r="H54" s="27"/>
      <c r="I54" s="62"/>
    </row>
    <row r="55" spans="1:9" ht="18.75" customHeight="1" outlineLevel="1" x14ac:dyDescent="0.25">
      <c r="A55" s="25" t="s">
        <v>106</v>
      </c>
      <c r="B55" s="20" t="s">
        <v>53</v>
      </c>
      <c r="C55" s="30" t="s">
        <v>10</v>
      </c>
      <c r="D55" s="66">
        <v>0</v>
      </c>
      <c r="E55" s="66"/>
      <c r="F55" s="23"/>
      <c r="G55" s="69"/>
      <c r="I55" s="62"/>
    </row>
    <row r="56" spans="1:9" ht="30.75" customHeight="1" outlineLevel="1" x14ac:dyDescent="0.25">
      <c r="A56" s="25" t="s">
        <v>107</v>
      </c>
      <c r="B56" s="20" t="s">
        <v>85</v>
      </c>
      <c r="C56" s="30" t="s">
        <v>10</v>
      </c>
      <c r="D56" s="29">
        <v>51.05</v>
      </c>
      <c r="E56" s="66">
        <v>0</v>
      </c>
      <c r="F56" s="23">
        <f t="shared" si="4"/>
        <v>-100</v>
      </c>
      <c r="G56" s="69" t="s">
        <v>111</v>
      </c>
    </row>
    <row r="57" spans="1:9" ht="18.75" customHeight="1" x14ac:dyDescent="0.25">
      <c r="A57" s="21" t="s">
        <v>70</v>
      </c>
      <c r="B57" s="42" t="s">
        <v>71</v>
      </c>
      <c r="C57" s="41" t="s">
        <v>10</v>
      </c>
      <c r="D57" s="17"/>
      <c r="E57" s="29"/>
      <c r="F57" s="23"/>
      <c r="G57" s="69"/>
    </row>
    <row r="58" spans="1:9" ht="18.75" customHeight="1" x14ac:dyDescent="0.25">
      <c r="A58" s="21" t="s">
        <v>72</v>
      </c>
      <c r="B58" s="42" t="s">
        <v>73</v>
      </c>
      <c r="C58" s="41" t="s">
        <v>10</v>
      </c>
      <c r="D58" s="17">
        <f>D12+D44</f>
        <v>113281.91999999998</v>
      </c>
      <c r="E58" s="17">
        <f>E12+E44</f>
        <v>68596.466</v>
      </c>
      <c r="F58" s="18">
        <f>E58/D58*100-100</f>
        <v>-39.446236433845748</v>
      </c>
      <c r="G58" s="57"/>
    </row>
    <row r="59" spans="1:9" ht="18.75" customHeight="1" x14ac:dyDescent="0.25">
      <c r="A59" s="21" t="s">
        <v>74</v>
      </c>
      <c r="B59" s="42" t="s">
        <v>108</v>
      </c>
      <c r="C59" s="41" t="s">
        <v>10</v>
      </c>
      <c r="D59" s="64">
        <v>0</v>
      </c>
      <c r="E59" s="17">
        <f>E60-E58</f>
        <v>-6535.6419999999998</v>
      </c>
      <c r="F59" s="18"/>
      <c r="G59" s="69"/>
    </row>
    <row r="60" spans="1:9" ht="18.75" customHeight="1" x14ac:dyDescent="0.25">
      <c r="A60" s="21" t="s">
        <v>75</v>
      </c>
      <c r="B60" s="15" t="s">
        <v>76</v>
      </c>
      <c r="C60" s="16" t="s">
        <v>10</v>
      </c>
      <c r="D60" s="77">
        <f>D59+D58</f>
        <v>113281.91999999998</v>
      </c>
      <c r="E60" s="77">
        <v>62060.824000000001</v>
      </c>
      <c r="F60" s="18">
        <f>E60/D60*100-100</f>
        <v>-45.215596628305732</v>
      </c>
      <c r="G60" s="69" t="s">
        <v>110</v>
      </c>
      <c r="H60" s="28"/>
    </row>
    <row r="61" spans="1:9" ht="18.75" customHeight="1" x14ac:dyDescent="0.25">
      <c r="A61" s="35" t="s">
        <v>78</v>
      </c>
      <c r="B61" s="36" t="s">
        <v>86</v>
      </c>
      <c r="C61" s="32" t="s">
        <v>79</v>
      </c>
      <c r="D61" s="33">
        <v>29989.52</v>
      </c>
      <c r="E61" s="76">
        <v>11024.2138</v>
      </c>
      <c r="F61" s="34">
        <f>E61/D61*100-100</f>
        <v>-63.239779096164263</v>
      </c>
      <c r="G61" s="69" t="s">
        <v>110</v>
      </c>
      <c r="H61" s="28"/>
    </row>
    <row r="62" spans="1:9" ht="18.75" customHeight="1" x14ac:dyDescent="0.25">
      <c r="A62" s="83" t="s">
        <v>80</v>
      </c>
      <c r="B62" s="81" t="s">
        <v>87</v>
      </c>
      <c r="C62" s="16" t="s">
        <v>77</v>
      </c>
      <c r="D62" s="78">
        <v>23.82</v>
      </c>
      <c r="E62" s="78">
        <v>23.82</v>
      </c>
      <c r="F62" s="34">
        <f>E62/D62*100-100</f>
        <v>0</v>
      </c>
      <c r="G62" s="69" t="s">
        <v>110</v>
      </c>
      <c r="H62" s="28"/>
    </row>
    <row r="63" spans="1:9" ht="18.75" customHeight="1" x14ac:dyDescent="0.25">
      <c r="A63" s="84"/>
      <c r="B63" s="82"/>
      <c r="C63" s="16" t="s">
        <v>79</v>
      </c>
      <c r="D63" s="17">
        <v>7143.21</v>
      </c>
      <c r="E63" s="77">
        <v>4024.61</v>
      </c>
      <c r="F63" s="34">
        <f>E63/D63*100-100</f>
        <v>-43.658243282781825</v>
      </c>
      <c r="G63" s="69" t="s">
        <v>110</v>
      </c>
      <c r="H63" s="28"/>
    </row>
    <row r="64" spans="1:9" ht="18.75" customHeight="1" x14ac:dyDescent="0.25">
      <c r="A64" s="21" t="s">
        <v>88</v>
      </c>
      <c r="B64" s="22" t="s">
        <v>81</v>
      </c>
      <c r="C64" s="16" t="s">
        <v>82</v>
      </c>
      <c r="D64" s="17">
        <f>D60/D61*1000</f>
        <v>3777.3835659923861</v>
      </c>
      <c r="E64" s="17">
        <v>3777.38</v>
      </c>
      <c r="F64" s="34">
        <f t="shared" ref="F64" si="5">E64/D64*100-100</f>
        <v>-9.4403767150197382E-5</v>
      </c>
      <c r="G64" s="69" t="s">
        <v>110</v>
      </c>
      <c r="H64" s="28"/>
    </row>
  </sheetData>
  <mergeCells count="9">
    <mergeCell ref="A4:G4"/>
    <mergeCell ref="A5:D5"/>
    <mergeCell ref="A6:D6"/>
    <mergeCell ref="A7:D7"/>
    <mergeCell ref="A8:D8"/>
    <mergeCell ref="A9:G9"/>
    <mergeCell ref="B62:B63"/>
    <mergeCell ref="A62:A63"/>
    <mergeCell ref="A10:G10"/>
  </mergeCells>
  <pageMargins left="0.19685039370078741" right="0.19685039370078741" top="0.98425196850393704" bottom="0.27559055118110237" header="0.27559055118110237" footer="0.19685039370078741"/>
  <pageSetup paperSize="9" scale="79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2021-07-21T09:58:42Z</cp:lastPrinted>
  <dcterms:created xsi:type="dcterms:W3CDTF">2018-06-26T08:05:24Z</dcterms:created>
  <dcterms:modified xsi:type="dcterms:W3CDTF">2021-07-28T10:07:09Z</dcterms:modified>
</cp:coreProperties>
</file>